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935B" lockStructure="1"/>
  <bookViews>
    <workbookView xWindow="720" yWindow="420" windowWidth="17955" windowHeight="11475"/>
  </bookViews>
  <sheets>
    <sheet name="Price bid template" sheetId="1" r:id="rId1"/>
  </sheets>
  <calcPr calcId="145621"/>
</workbook>
</file>

<file path=xl/calcChain.xml><?xml version="1.0" encoding="utf-8"?>
<calcChain xmlns="http://schemas.openxmlformats.org/spreadsheetml/2006/main">
  <c r="D25" i="1" l="1"/>
  <c r="C17" i="1" l="1"/>
  <c r="D12" i="1" l="1"/>
  <c r="D19" i="1" l="1"/>
  <c r="D22" i="1"/>
  <c r="D42" i="1" l="1"/>
  <c r="C48" i="1" l="1"/>
  <c r="D47" i="1" s="1"/>
  <c r="C46" i="1"/>
  <c r="D45" i="1" s="1"/>
  <c r="C41" i="1"/>
  <c r="D40" i="1" s="1"/>
  <c r="C39" i="1"/>
  <c r="D38" i="1" s="1"/>
  <c r="C37" i="1"/>
  <c r="D36" i="1" s="1"/>
  <c r="C35" i="1"/>
  <c r="D34" i="1" s="1"/>
  <c r="C33" i="1"/>
  <c r="D32" i="1" s="1"/>
  <c r="C31" i="1"/>
  <c r="D30" i="1" s="1"/>
  <c r="C29" i="1"/>
  <c r="D28" i="1" s="1"/>
  <c r="D15" i="1"/>
  <c r="D7" i="1"/>
  <c r="D49" i="1" l="1"/>
</calcChain>
</file>

<file path=xl/sharedStrings.xml><?xml version="1.0" encoding="utf-8"?>
<sst xmlns="http://schemas.openxmlformats.org/spreadsheetml/2006/main" count="71" uniqueCount="67">
  <si>
    <t>Transportation</t>
  </si>
  <si>
    <t>number of years of initial service (for simulation purposes)</t>
  </si>
  <si>
    <t>Truck stand-by</t>
  </si>
  <si>
    <t>Annual availability fee for initial EAS arrangement (Paf1y)</t>
  </si>
  <si>
    <t>Price Category
€</t>
  </si>
  <si>
    <t>Total costs (€) for simulation of total price of the Framework Contract over 4 years</t>
  </si>
  <si>
    <t>IMPORTANT NOTES:</t>
  </si>
  <si>
    <t>Mobilisation</t>
  </si>
  <si>
    <t>Price additional Insurance Equipment</t>
  </si>
  <si>
    <t>Price additional condition test</t>
  </si>
  <si>
    <t xml:space="preserve">Price technical support personnel </t>
  </si>
  <si>
    <t>Price additional person day(s) for maintenance</t>
  </si>
  <si>
    <t>Values for simulation (€) (white cells) and unit prices (€) offered by tenderers (grey cells)</t>
  </si>
  <si>
    <r>
      <t xml:space="preserve">Price for condition test skimmer set </t>
    </r>
    <r>
      <rPr>
        <b/>
        <sz val="12"/>
        <color theme="1"/>
        <rFont val="Arial"/>
        <family val="2"/>
      </rPr>
      <t>(P</t>
    </r>
    <r>
      <rPr>
        <b/>
        <sz val="8"/>
        <color theme="1"/>
        <rFont val="Arial"/>
        <family val="2"/>
      </rPr>
      <t>test skimmer</t>
    </r>
    <r>
      <rPr>
        <b/>
        <sz val="12"/>
        <color theme="1"/>
        <rFont val="Arial"/>
        <family val="2"/>
      </rPr>
      <t>)</t>
    </r>
  </si>
  <si>
    <r>
      <t>Price for condition test combined recovery system</t>
    </r>
    <r>
      <rPr>
        <b/>
        <sz val="12"/>
        <color theme="1"/>
        <rFont val="Arial"/>
        <family val="2"/>
      </rPr>
      <t xml:space="preserve"> (P</t>
    </r>
    <r>
      <rPr>
        <b/>
        <sz val="8"/>
        <color theme="1"/>
        <rFont val="Arial"/>
        <family val="2"/>
      </rPr>
      <t>test crs</t>
    </r>
    <r>
      <rPr>
        <b/>
        <sz val="12"/>
        <color theme="1"/>
        <rFont val="Arial"/>
        <family val="2"/>
      </rPr>
      <t>)</t>
    </r>
  </si>
  <si>
    <r>
      <t xml:space="preserve">Price/person day in EURO </t>
    </r>
    <r>
      <rPr>
        <b/>
        <sz val="12"/>
        <color theme="1"/>
        <rFont val="Arial"/>
        <family val="2"/>
      </rPr>
      <t>(P</t>
    </r>
    <r>
      <rPr>
        <b/>
        <sz val="8"/>
        <color theme="1"/>
        <rFont val="Arial"/>
        <family val="2"/>
      </rPr>
      <t>pdm</t>
    </r>
    <r>
      <rPr>
        <b/>
        <sz val="12"/>
        <color theme="1"/>
        <rFont val="Arial"/>
        <family val="2"/>
      </rPr>
      <t>)</t>
    </r>
  </si>
  <si>
    <r>
      <t>Price storage per month and per m</t>
    </r>
    <r>
      <rPr>
        <vertAlign val="superscript"/>
        <sz val="12"/>
        <color theme="1"/>
        <rFont val="Arial"/>
        <family val="2"/>
      </rPr>
      <t xml:space="preserve">2 </t>
    </r>
    <r>
      <rPr>
        <sz val="12"/>
        <color theme="1"/>
        <rFont val="Arial"/>
        <family val="2"/>
      </rPr>
      <t xml:space="preserve">in EURO </t>
    </r>
    <r>
      <rPr>
        <b/>
        <sz val="12"/>
        <color theme="1"/>
        <rFont val="Arial"/>
        <family val="2"/>
      </rPr>
      <t>(P</t>
    </r>
    <r>
      <rPr>
        <b/>
        <sz val="8"/>
        <color theme="1"/>
        <rFont val="Arial"/>
        <family val="2"/>
      </rPr>
      <t>stoequip</t>
    </r>
    <r>
      <rPr>
        <b/>
        <sz val="12"/>
        <color theme="1"/>
        <rFont val="Arial"/>
        <family val="2"/>
      </rPr>
      <t>)</t>
    </r>
  </si>
  <si>
    <r>
      <t xml:space="preserve">Equipment mobilisation lump sum </t>
    </r>
    <r>
      <rPr>
        <b/>
        <sz val="12"/>
        <color theme="1"/>
        <rFont val="Arial"/>
        <family val="2"/>
      </rPr>
      <t>(P</t>
    </r>
    <r>
      <rPr>
        <b/>
        <sz val="8"/>
        <color theme="1"/>
        <rFont val="Arial"/>
        <family val="2"/>
      </rPr>
      <t>mob</t>
    </r>
    <r>
      <rPr>
        <b/>
        <sz val="12"/>
        <color theme="1"/>
        <rFont val="Arial"/>
        <family val="2"/>
      </rPr>
      <t>)</t>
    </r>
  </si>
  <si>
    <r>
      <t xml:space="preserve">Price per km for a 40ft truck for a distance between 0 to 500 km </t>
    </r>
    <r>
      <rPr>
        <b/>
        <sz val="12"/>
        <color theme="1"/>
        <rFont val="Arial"/>
        <family val="2"/>
      </rPr>
      <t xml:space="preserve"> (P</t>
    </r>
    <r>
      <rPr>
        <b/>
        <sz val="8"/>
        <color theme="1"/>
        <rFont val="Arial"/>
        <family val="2"/>
      </rPr>
      <t>t_40_500</t>
    </r>
    <r>
      <rPr>
        <b/>
        <sz val="12"/>
        <color theme="1"/>
        <rFont val="Arial"/>
        <family val="2"/>
      </rPr>
      <t>)</t>
    </r>
  </si>
  <si>
    <r>
      <t xml:space="preserve">Price per km for a 20ft truck for a distance between 501 to 2000 km </t>
    </r>
    <r>
      <rPr>
        <b/>
        <sz val="12"/>
        <color theme="1"/>
        <rFont val="Arial"/>
        <family val="2"/>
      </rPr>
      <t>(P</t>
    </r>
    <r>
      <rPr>
        <b/>
        <sz val="8"/>
        <color theme="1"/>
        <rFont val="Arial"/>
        <family val="2"/>
      </rPr>
      <t>t_20_2000</t>
    </r>
    <r>
      <rPr>
        <b/>
        <sz val="12"/>
        <color theme="1"/>
        <rFont val="Arial"/>
        <family val="2"/>
      </rPr>
      <t>)</t>
    </r>
  </si>
  <si>
    <r>
      <t xml:space="preserve">Price per km  for transport of 40ft for a distance between 501 to 2000 km </t>
    </r>
    <r>
      <rPr>
        <b/>
        <sz val="12"/>
        <color theme="1"/>
        <rFont val="Arial"/>
        <family val="2"/>
      </rPr>
      <t>(P</t>
    </r>
    <r>
      <rPr>
        <b/>
        <sz val="8"/>
        <color theme="1"/>
        <rFont val="Arial"/>
        <family val="2"/>
      </rPr>
      <t>t_40_2000</t>
    </r>
    <r>
      <rPr>
        <b/>
        <sz val="12"/>
        <color theme="1"/>
        <rFont val="Arial"/>
        <family val="2"/>
      </rPr>
      <t>)</t>
    </r>
  </si>
  <si>
    <r>
      <t xml:space="preserve">Price per km for a 20ft truck for a distance between 0 to 500 km by road </t>
    </r>
    <r>
      <rPr>
        <b/>
        <sz val="12"/>
        <color theme="1"/>
        <rFont val="Arial"/>
        <family val="2"/>
      </rPr>
      <t>(P</t>
    </r>
    <r>
      <rPr>
        <b/>
        <sz val="8"/>
        <color theme="1"/>
        <rFont val="Arial"/>
        <family val="2"/>
      </rPr>
      <t>t_20_500</t>
    </r>
    <r>
      <rPr>
        <b/>
        <sz val="12"/>
        <color theme="1"/>
        <rFont val="Arial"/>
        <family val="2"/>
      </rPr>
      <t>)</t>
    </r>
  </si>
  <si>
    <t>Number of years</t>
  </si>
  <si>
    <r>
      <t xml:space="preserve">Equipment Purchased value in EURO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equip</t>
    </r>
    <r>
      <rPr>
        <b/>
        <sz val="12"/>
        <color theme="1"/>
        <rFont val="Arial"/>
        <family val="2"/>
      </rPr>
      <t>)</t>
    </r>
  </si>
  <si>
    <t>Number of mobilisation/demobilisation in 4 years</t>
  </si>
  <si>
    <t>Number of person day additional per month</t>
  </si>
  <si>
    <t>Number of transport for a 20ft truck for a distance between 0 to 500 km in 4 years</t>
  </si>
  <si>
    <t>Number of transport for a 40ft truck for a distance between 0 to 500 km in 4 years</t>
  </si>
  <si>
    <t xml:space="preserve">Number of transport for a 20ft truck for a distance between 501 to 2000 km in 4 years </t>
  </si>
  <si>
    <t xml:space="preserve">Number of transport for a 40ft truck for a distance between 501 to 2000 km in 4 years </t>
  </si>
  <si>
    <t>= Pmob * 3mobilisations * 4years</t>
  </si>
  <si>
    <t>= Pt_20_500 * 500km * 2voyages * 4years</t>
  </si>
  <si>
    <t>= Pt_40_500 * 500km * 2voyages * 4years</t>
  </si>
  <si>
    <t>= Pt_20_2000 * 1000km * 2voyages * 4years</t>
  </si>
  <si>
    <t>= Pt_40_2000 * 1000km * 2voyages * 4years</t>
  </si>
  <si>
    <r>
      <t xml:space="preserve">Price/person day in EURO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tsp</t>
    </r>
    <r>
      <rPr>
        <b/>
        <sz val="12"/>
        <color theme="1"/>
        <rFont val="Arial"/>
        <family val="2"/>
      </rPr>
      <t>)</t>
    </r>
  </si>
  <si>
    <r>
      <t xml:space="preserve">Price  for one day standby of one 20ft truck on site of the exercise/response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st20</t>
    </r>
    <r>
      <rPr>
        <b/>
        <sz val="12"/>
        <color theme="1"/>
        <rFont val="Arial"/>
        <family val="2"/>
      </rPr>
      <t>)</t>
    </r>
  </si>
  <si>
    <r>
      <t xml:space="preserve">Price  for one day standby of one 40ft truck on site of the exercise/response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st40</t>
    </r>
    <r>
      <rPr>
        <b/>
        <sz val="12"/>
        <color theme="1"/>
        <rFont val="Arial"/>
        <family val="2"/>
      </rPr>
      <t>)</t>
    </r>
  </si>
  <si>
    <t>Number of days in 4 years for stand-by of one 40ft truck</t>
  </si>
  <si>
    <t>Number of person day</t>
  </si>
  <si>
    <t>Number of days in 4 years for stand-by of one 20ft truck</t>
  </si>
  <si>
    <t>= 200m² * Pstoequip * 12months * 3years</t>
  </si>
  <si>
    <t>= Pinsuranceequip * 3years</t>
  </si>
  <si>
    <t>= Ptsp * 3days * 4years</t>
  </si>
  <si>
    <t>= Pst20 * 3days * 4years</t>
  </si>
  <si>
    <t>P3 - Costs for exercises and mobilisation</t>
  </si>
  <si>
    <t xml:space="preserve">P2 - Costs of potential additional services </t>
  </si>
  <si>
    <t>P1 - Costs of initial arrangement (4 years)</t>
  </si>
  <si>
    <r>
      <t xml:space="preserve">Price of insurance per year in EURO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insuranceequip</t>
    </r>
    <r>
      <rPr>
        <b/>
        <sz val="12"/>
        <color theme="1"/>
        <rFont val="Arial"/>
        <family val="2"/>
      </rPr>
      <t>)</t>
    </r>
    <r>
      <rPr>
        <sz val="12"/>
        <color theme="1"/>
        <rFont val="Arial"/>
        <family val="2"/>
      </rPr>
      <t xml:space="preserve"> = P</t>
    </r>
    <r>
      <rPr>
        <sz val="9"/>
        <color theme="1"/>
        <rFont val="Arial"/>
        <family val="2"/>
      </rPr>
      <t xml:space="preserve">insuranceequip% </t>
    </r>
    <r>
      <rPr>
        <sz val="12"/>
        <color theme="1"/>
        <rFont val="Arial"/>
        <family val="2"/>
      </rPr>
      <t>* P</t>
    </r>
    <r>
      <rPr>
        <sz val="8"/>
        <color theme="1"/>
        <rFont val="Arial"/>
        <family val="2"/>
      </rPr>
      <t>equip</t>
    </r>
  </si>
  <si>
    <t>Formula for calculation of total cost for simulation of total price of the Framework Contract over 4 years</t>
  </si>
  <si>
    <t xml:space="preserve">= Paf1y * 4 years
</t>
  </si>
  <si>
    <t>= Pst40 * 3days * 4years</t>
  </si>
  <si>
    <t>Additional Area required in m2</t>
  </si>
  <si>
    <t>= Ppdm * 12months * 3years</t>
  </si>
  <si>
    <r>
      <t xml:space="preserve">*Please fill prices in all </t>
    </r>
    <r>
      <rPr>
        <b/>
        <sz val="16"/>
        <color theme="0" tint="-0.499984740745262"/>
        <rFont val="Arial"/>
        <family val="2"/>
      </rPr>
      <t>GREY</t>
    </r>
    <r>
      <rPr>
        <b/>
        <sz val="16"/>
        <color rgb="FFFF0000"/>
        <rFont val="Arial"/>
        <family val="2"/>
      </rPr>
      <t xml:space="preserve"> </t>
    </r>
    <r>
      <rPr>
        <sz val="16"/>
        <color rgb="FFFF0000"/>
        <rFont val="Arial"/>
        <family val="2"/>
      </rPr>
      <t>cells. Offers that did not complete all cells might be rejected and not be evaluated against the award criteria.
*Prices indicated in the grid must be without VAT. 
*The cost of the initial arrangement (P1) must remain under the maximum allocated budget (1,200,000EUR). Bids with prices beyond this ceiling will be rejected and not considered for further evaluation.
* The reference values used to calculate the costs for the potential additional services and transports are for simulation purposes only and do not represent any commitment by EMSA.</t>
    </r>
  </si>
  <si>
    <t>Price additional indoor storage for equipment</t>
  </si>
  <si>
    <r>
      <t xml:space="preserve">P1 =total cost of initial EAS arrangement(4 years). 
NOTE: </t>
    </r>
    <r>
      <rPr>
        <b/>
        <i/>
        <sz val="12"/>
        <color rgb="FFFF0000"/>
        <rFont val="Arial"/>
        <family val="2"/>
      </rPr>
      <t>The cost of the initial arrangement (P1) must remain under the maximum budget allocated  (1,200,000EUR). 
Bids with prices beyond that ceiling will be rejected and not considered  for further evaluation.</t>
    </r>
    <r>
      <rPr>
        <b/>
        <sz val="12"/>
        <color rgb="FFFF0000"/>
        <rFont val="Arial"/>
        <family val="2"/>
      </rPr>
      <t xml:space="preserve"> </t>
    </r>
  </si>
  <si>
    <r>
      <t xml:space="preserve">Insurance rate (% of the equipment value) in EURO </t>
    </r>
    <r>
      <rPr>
        <b/>
        <sz val="12"/>
        <color theme="1"/>
        <rFont val="Arial"/>
        <family val="2"/>
      </rPr>
      <t>(P</t>
    </r>
    <r>
      <rPr>
        <b/>
        <vertAlign val="subscript"/>
        <sz val="12"/>
        <color theme="1"/>
        <rFont val="Arial"/>
        <family val="2"/>
      </rPr>
      <t>insuranceequip%</t>
    </r>
    <r>
      <rPr>
        <b/>
        <sz val="12"/>
        <color theme="1"/>
        <rFont val="Arial"/>
        <family val="2"/>
      </rPr>
      <t>)</t>
    </r>
  </si>
  <si>
    <t>= (Ptest crs + Ptest skimmer) * 3years</t>
  </si>
  <si>
    <t xml:space="preserve">P2 = total estimated cost of potential additional services </t>
  </si>
  <si>
    <t>P3 = total estimated cost of exercices and mobilisations</t>
  </si>
  <si>
    <t>Number of transport of 40ft for a distance above 2000 km in 4 years</t>
  </si>
  <si>
    <t>Number of transport for a 20ft truck for a distance above 2000 km in 4 years</t>
  </si>
  <si>
    <t>= P_20_above2000 * 2500km * 2voyages * 4years</t>
  </si>
  <si>
    <t>= Pt_40_above2000 * 2500km * 2voyages * 4years</t>
  </si>
  <si>
    <r>
      <t xml:space="preserve">Price per km  for a 40ft truck for a distance above 2000 km </t>
    </r>
    <r>
      <rPr>
        <b/>
        <sz val="12"/>
        <color theme="1"/>
        <rFont val="Arial"/>
        <family val="2"/>
      </rPr>
      <t>(P</t>
    </r>
    <r>
      <rPr>
        <b/>
        <sz val="8"/>
        <color theme="1"/>
        <rFont val="Arial"/>
        <family val="2"/>
      </rPr>
      <t>t_40_above2000</t>
    </r>
    <r>
      <rPr>
        <b/>
        <sz val="12"/>
        <color theme="1"/>
        <rFont val="Arial"/>
        <family val="2"/>
      </rPr>
      <t>)</t>
    </r>
  </si>
  <si>
    <r>
      <t>Price per km for transport of 20ft for a distance above 2000 km</t>
    </r>
    <r>
      <rPr>
        <b/>
        <sz val="12"/>
        <color theme="1"/>
        <rFont val="Arial"/>
        <family val="2"/>
      </rPr>
      <t xml:space="preserve"> (P</t>
    </r>
    <r>
      <rPr>
        <b/>
        <sz val="8"/>
        <color theme="1"/>
        <rFont val="Arial"/>
        <family val="2"/>
      </rPr>
      <t>t_20_above2000</t>
    </r>
    <r>
      <rPr>
        <b/>
        <sz val="12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</si>
</sst>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_ ;\-#,##0.00\ "/>
    <numFmt numFmtId="165" formatCode="#,##0.000"/>
    <numFmt numFmtId="166" formatCode="0.000%"/>
  </numFmts>
  <fonts count="20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rgb="FFFF0000"/>
      <name val="Arial"/>
      <family val="2"/>
    </font>
    <font>
      <vertAlign val="superscript"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sz val="12"/>
      <name val="Arial"/>
      <family val="2"/>
    </font>
    <font>
      <b/>
      <sz val="16"/>
      <color theme="0" tint="-0.499984740745262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rgb="FFFF0000"/>
      <name val="Arial"/>
      <family val="2"/>
    </font>
    <font>
      <sz val="16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7" fillId="0" borderId="12" xfId="0" applyFont="1" applyBorder="1" applyProtection="1"/>
    <xf numFmtId="0" fontId="7" fillId="0" borderId="7" xfId="0" applyFont="1" applyFill="1" applyBorder="1" applyAlignment="1" applyProtection="1">
      <alignment horizontal="left" vertical="center" wrapText="1"/>
    </xf>
    <xf numFmtId="43" fontId="7" fillId="0" borderId="7" xfId="0" applyNumberFormat="1" applyFont="1" applyFill="1" applyBorder="1" applyAlignment="1" applyProtection="1">
      <alignment horizontal="right" vertical="center" wrapText="1"/>
    </xf>
    <xf numFmtId="0" fontId="7" fillId="0" borderId="1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right" vertical="center" wrapText="1"/>
    </xf>
    <xf numFmtId="0" fontId="7" fillId="0" borderId="12" xfId="0" applyNumberFormat="1" applyFont="1" applyFill="1" applyBorder="1" applyAlignment="1" applyProtection="1">
      <alignment horizontal="right" vertical="center"/>
    </xf>
    <xf numFmtId="0" fontId="11" fillId="0" borderId="12" xfId="0" applyFont="1" applyFill="1" applyBorder="1" applyAlignment="1" applyProtection="1">
      <alignment horizontal="right" vertical="center"/>
    </xf>
    <xf numFmtId="0" fontId="11" fillId="2" borderId="12" xfId="0" applyFont="1" applyFill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right" vertical="center" wrapText="1"/>
    </xf>
    <xf numFmtId="164" fontId="2" fillId="2" borderId="0" xfId="0" applyNumberFormat="1" applyFont="1" applyFill="1" applyBorder="1" applyAlignment="1" applyProtection="1">
      <alignment horizontal="right" vertical="center"/>
    </xf>
    <xf numFmtId="49" fontId="7" fillId="2" borderId="0" xfId="0" applyNumberFormat="1" applyFon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/>
    </xf>
    <xf numFmtId="49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33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Border="1" applyAlignment="1" applyProtection="1">
      <alignment wrapText="1"/>
    </xf>
    <xf numFmtId="49" fontId="7" fillId="0" borderId="2" xfId="0" applyNumberFormat="1" applyFont="1" applyFill="1" applyBorder="1" applyAlignment="1" applyProtection="1">
      <alignment wrapText="1"/>
    </xf>
    <xf numFmtId="0" fontId="4" fillId="6" borderId="5" xfId="0" applyFont="1" applyFill="1" applyBorder="1" applyAlignment="1" applyProtection="1"/>
    <xf numFmtId="49" fontId="4" fillId="6" borderId="6" xfId="0" applyNumberFormat="1" applyFont="1" applyFill="1" applyBorder="1" applyAlignment="1" applyProtection="1">
      <alignment wrapText="1"/>
    </xf>
    <xf numFmtId="4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3" xfId="0" applyFont="1" applyFill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 wrapText="1"/>
    </xf>
    <xf numFmtId="4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Fill="1" applyBorder="1" applyAlignment="1" applyProtection="1">
      <alignment horizontal="left" vertical="center"/>
    </xf>
    <xf numFmtId="0" fontId="7" fillId="0" borderId="7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left" vertical="center"/>
    </xf>
    <xf numFmtId="164" fontId="18" fillId="5" borderId="35" xfId="0" applyNumberFormat="1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left" vertical="center"/>
    </xf>
    <xf numFmtId="0" fontId="7" fillId="0" borderId="12" xfId="0" applyFont="1" applyFill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 wrapText="1"/>
    </xf>
    <xf numFmtId="164" fontId="18" fillId="5" borderId="43" xfId="0" applyNumberFormat="1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left" vertical="center"/>
    </xf>
    <xf numFmtId="0" fontId="7" fillId="0" borderId="9" xfId="0" applyFont="1" applyFill="1" applyBorder="1" applyAlignment="1" applyProtection="1">
      <alignment horizontal="left" vertical="center"/>
    </xf>
    <xf numFmtId="0" fontId="7" fillId="0" borderId="21" xfId="0" applyFont="1" applyFill="1" applyBorder="1" applyAlignment="1" applyProtection="1">
      <alignment horizontal="left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8" xfId="0" applyNumberFormat="1" applyFont="1" applyFill="1" applyBorder="1" applyAlignment="1" applyProtection="1">
      <alignment horizontal="right" vertical="center" wrapText="1"/>
    </xf>
    <xf numFmtId="0" fontId="7" fillId="0" borderId="19" xfId="0" applyFont="1" applyFill="1" applyBorder="1" applyAlignment="1" applyProtection="1">
      <alignment horizontal="left" vertical="center"/>
    </xf>
    <xf numFmtId="0" fontId="7" fillId="0" borderId="11" xfId="0" applyFont="1" applyBorder="1" applyAlignment="1" applyProtection="1">
      <alignment horizontal="left" vertical="center"/>
    </xf>
    <xf numFmtId="0" fontId="11" fillId="0" borderId="35" xfId="0" applyFont="1" applyFill="1" applyBorder="1" applyAlignment="1" applyProtection="1">
      <alignment horizontal="right" vertical="center"/>
    </xf>
    <xf numFmtId="164" fontId="18" fillId="0" borderId="2" xfId="0" applyNumberFormat="1" applyFont="1" applyFill="1" applyBorder="1" applyAlignment="1" applyProtection="1">
      <alignment vertical="center"/>
    </xf>
    <xf numFmtId="165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Fill="1" applyBorder="1" applyAlignment="1" applyProtection="1">
      <alignment horizontal="right" vertical="center" wrapText="1"/>
    </xf>
    <xf numFmtId="0" fontId="7" fillId="0" borderId="7" xfId="0" applyFont="1" applyFill="1" applyBorder="1" applyAlignment="1" applyProtection="1">
      <alignment vertical="center" wrapText="1"/>
    </xf>
    <xf numFmtId="0" fontId="7" fillId="0" borderId="7" xfId="0" applyNumberFormat="1" applyFont="1" applyFill="1" applyBorder="1" applyAlignment="1" applyProtection="1">
      <alignment horizontal="right" vertical="center" wrapText="1"/>
    </xf>
    <xf numFmtId="166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37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49" fontId="0" fillId="0" borderId="0" xfId="0" applyNumberFormat="1" applyAlignment="1" applyProtection="1">
      <alignment wrapText="1"/>
    </xf>
    <xf numFmtId="0" fontId="7" fillId="3" borderId="10" xfId="0" applyNumberFormat="1" applyFont="1" applyFill="1" applyBorder="1" applyAlignment="1" applyProtection="1">
      <alignment horizontal="center" vertical="center" wrapText="1"/>
      <protection locked="0"/>
    </xf>
    <xf numFmtId="2" fontId="6" fillId="7" borderId="42" xfId="0" applyNumberFormat="1" applyFont="1" applyFill="1" applyBorder="1" applyAlignment="1" applyProtection="1">
      <alignment horizontal="center" vertical="center"/>
    </xf>
    <xf numFmtId="2" fontId="6" fillId="7" borderId="35" xfId="0" applyNumberFormat="1" applyFont="1" applyFill="1" applyBorder="1" applyAlignment="1" applyProtection="1">
      <alignment horizontal="center" vertical="center"/>
    </xf>
    <xf numFmtId="49" fontId="7" fillId="0" borderId="25" xfId="0" applyNumberFormat="1" applyFont="1" applyFill="1" applyBorder="1" applyAlignment="1" applyProtection="1">
      <alignment horizontal="left" vertical="center"/>
    </xf>
    <xf numFmtId="49" fontId="7" fillId="0" borderId="26" xfId="0" applyNumberFormat="1" applyFont="1" applyFill="1" applyBorder="1" applyAlignment="1" applyProtection="1">
      <alignment horizontal="left" vertical="center"/>
    </xf>
    <xf numFmtId="49" fontId="17" fillId="0" borderId="25" xfId="0" applyNumberFormat="1" applyFont="1" applyFill="1" applyBorder="1" applyAlignment="1" applyProtection="1">
      <alignment horizontal="left" vertical="center"/>
    </xf>
    <xf numFmtId="49" fontId="17" fillId="0" borderId="26" xfId="0" applyNumberFormat="1" applyFont="1" applyFill="1" applyBorder="1" applyAlignment="1" applyProtection="1">
      <alignment horizontal="left" vertical="center"/>
    </xf>
    <xf numFmtId="2" fontId="6" fillId="7" borderId="37" xfId="0" applyNumberFormat="1" applyFont="1" applyFill="1" applyBorder="1" applyAlignment="1" applyProtection="1">
      <alignment horizontal="center" vertical="center"/>
    </xf>
    <xf numFmtId="49" fontId="7" fillId="0" borderId="22" xfId="0" applyNumberFormat="1" applyFont="1" applyFill="1" applyBorder="1" applyAlignment="1" applyProtection="1">
      <alignment horizontal="left" vertical="center"/>
    </xf>
    <xf numFmtId="0" fontId="18" fillId="0" borderId="4" xfId="0" applyFont="1" applyFill="1" applyBorder="1" applyAlignment="1" applyProtection="1">
      <alignment horizontal="right" vertical="center"/>
    </xf>
    <xf numFmtId="0" fontId="18" fillId="0" borderId="40" xfId="0" applyFont="1" applyBorder="1" applyAlignment="1" applyProtection="1">
      <alignment horizontal="right" vertical="center"/>
    </xf>
    <xf numFmtId="0" fontId="6" fillId="0" borderId="15" xfId="0" applyFont="1" applyFill="1" applyBorder="1" applyAlignment="1" applyProtection="1">
      <alignment horizontal="left" vertical="center" wrapText="1"/>
    </xf>
    <xf numFmtId="0" fontId="6" fillId="0" borderId="41" xfId="0" applyFont="1" applyFill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0" fontId="6" fillId="0" borderId="11" xfId="0" applyFont="1" applyFill="1" applyBorder="1" applyAlignment="1" applyProtection="1">
      <alignment horizontal="left" vertical="center" wrapText="1"/>
    </xf>
    <xf numFmtId="0" fontId="6" fillId="0" borderId="27" xfId="0" applyFont="1" applyFill="1" applyBorder="1" applyAlignment="1" applyProtection="1">
      <alignment horizontal="left"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18" fillId="0" borderId="4" xfId="0" applyFont="1" applyFill="1" applyBorder="1" applyAlignment="1" applyProtection="1">
      <alignment horizontal="right" vertical="center" wrapText="1"/>
    </xf>
    <xf numFmtId="0" fontId="18" fillId="0" borderId="4" xfId="0" applyFont="1" applyBorder="1" applyAlignment="1" applyProtection="1">
      <alignment horizontal="right" vertical="center" wrapText="1"/>
    </xf>
    <xf numFmtId="0" fontId="6" fillId="0" borderId="20" xfId="0" applyFont="1" applyFill="1" applyBorder="1" applyAlignment="1" applyProtection="1">
      <alignment horizontal="center" vertical="center" wrapText="1"/>
    </xf>
    <xf numFmtId="0" fontId="6" fillId="0" borderId="38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31" xfId="0" applyFont="1" applyFill="1" applyBorder="1" applyAlignment="1" applyProtection="1">
      <alignment horizontal="center" vertical="center" wrapText="1"/>
    </xf>
    <xf numFmtId="0" fontId="6" fillId="0" borderId="32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0" fontId="16" fillId="4" borderId="3" xfId="0" applyFont="1" applyFill="1" applyBorder="1" applyAlignment="1" applyProtection="1">
      <alignment horizontal="center" vertical="center"/>
    </xf>
    <xf numFmtId="0" fontId="16" fillId="4" borderId="4" xfId="0" applyFont="1" applyFill="1" applyBorder="1" applyAlignment="1" applyProtection="1">
      <alignment horizontal="center" vertical="center"/>
    </xf>
    <xf numFmtId="0" fontId="16" fillId="4" borderId="2" xfId="0" applyFont="1" applyFill="1" applyBorder="1" applyAlignment="1" applyProtection="1">
      <alignment horizontal="center" vertical="center"/>
    </xf>
    <xf numFmtId="4" fontId="6" fillId="7" borderId="37" xfId="0" applyNumberFormat="1" applyFont="1" applyFill="1" applyBorder="1" applyAlignment="1" applyProtection="1">
      <alignment horizontal="center" vertical="center"/>
    </xf>
    <xf numFmtId="4" fontId="6" fillId="7" borderId="35" xfId="0" applyNumberFormat="1" applyFont="1" applyFill="1" applyBorder="1" applyAlignment="1" applyProtection="1">
      <alignment horizontal="center" vertical="center"/>
    </xf>
    <xf numFmtId="0" fontId="3" fillId="6" borderId="20" xfId="0" applyFont="1" applyFill="1" applyBorder="1" applyAlignment="1" applyProtection="1">
      <alignment wrapText="1"/>
    </xf>
    <xf numFmtId="0" fontId="0" fillId="0" borderId="5" xfId="0" applyBorder="1" applyAlignment="1" applyProtection="1"/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19" fillId="6" borderId="18" xfId="0" applyFont="1" applyFill="1" applyBorder="1" applyAlignment="1" applyProtection="1">
      <alignment horizontal="left" wrapText="1"/>
    </xf>
    <xf numFmtId="0" fontId="19" fillId="6" borderId="1" xfId="0" applyFont="1" applyFill="1" applyBorder="1" applyAlignment="1" applyProtection="1">
      <alignment horizontal="left" wrapText="1"/>
    </xf>
    <xf numFmtId="0" fontId="19" fillId="6" borderId="34" xfId="0" applyFont="1" applyFill="1" applyBorder="1" applyAlignment="1" applyProtection="1">
      <alignment horizontal="left" wrapText="1"/>
    </xf>
    <xf numFmtId="164" fontId="18" fillId="5" borderId="44" xfId="0" applyNumberFormat="1" applyFont="1" applyFill="1" applyBorder="1" applyAlignment="1" applyProtection="1">
      <alignment horizontal="center" vertical="center"/>
    </xf>
    <xf numFmtId="164" fontId="18" fillId="5" borderId="45" xfId="0" applyNumberFormat="1" applyFont="1" applyFill="1" applyBorder="1" applyAlignment="1" applyProtection="1">
      <alignment horizontal="center" vertical="center"/>
    </xf>
    <xf numFmtId="164" fontId="18" fillId="5" borderId="46" xfId="0" applyNumberFormat="1" applyFont="1" applyFill="1" applyBorder="1" applyAlignment="1" applyProtection="1">
      <alignment horizontal="center" vertical="center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39" xfId="0" applyNumberFormat="1" applyFont="1" applyFill="1" applyBorder="1" applyAlignment="1" applyProtection="1">
      <alignment horizontal="left" vertical="center"/>
    </xf>
    <xf numFmtId="49" fontId="7" fillId="0" borderId="34" xfId="0" applyNumberFormat="1" applyFont="1" applyFill="1" applyBorder="1" applyAlignment="1" applyProtection="1">
      <alignment horizontal="left" vertical="center"/>
    </xf>
    <xf numFmtId="0" fontId="2" fillId="0" borderId="11" xfId="0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horizontal="right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6" fillId="0" borderId="36" xfId="0" applyFont="1" applyFill="1" applyBorder="1" applyAlignment="1" applyProtection="1">
      <alignment horizontal="left" vertical="center" wrapText="1"/>
    </xf>
    <xf numFmtId="0" fontId="7" fillId="0" borderId="29" xfId="0" applyFont="1" applyBorder="1" applyAlignment="1" applyProtection="1">
      <alignment horizontal="left" vertical="center" wrapText="1"/>
    </xf>
    <xf numFmtId="4" fontId="6" fillId="7" borderId="42" xfId="0" applyNumberFormat="1" applyFont="1" applyFill="1" applyBorder="1" applyAlignment="1" applyProtection="1">
      <alignment horizontal="center" vertical="center"/>
    </xf>
    <xf numFmtId="4" fontId="6" fillId="7" borderId="10" xfId="0" applyNumberFormat="1" applyFont="1" applyFill="1" applyBorder="1" applyAlignment="1" applyProtection="1">
      <alignment horizontal="center" vertical="center"/>
    </xf>
    <xf numFmtId="4" fontId="6" fillId="7" borderId="7" xfId="0" applyNumberFormat="1" applyFont="1" applyFill="1" applyBorder="1" applyAlignment="1" applyProtection="1">
      <alignment horizontal="center" vertical="center"/>
    </xf>
    <xf numFmtId="4" fontId="6" fillId="7" borderId="12" xfId="0" applyNumberFormat="1" applyFont="1" applyFill="1" applyBorder="1" applyAlignment="1" applyProtection="1">
      <alignment horizontal="center" vertical="center"/>
    </xf>
    <xf numFmtId="49" fontId="7" fillId="0" borderId="14" xfId="0" applyNumberFormat="1" applyFont="1" applyFill="1" applyBorder="1" applyAlignment="1" applyProtection="1">
      <alignment horizontal="left" vertical="center"/>
    </xf>
    <xf numFmtId="49" fontId="7" fillId="0" borderId="16" xfId="0" applyNumberFormat="1" applyFont="1" applyFill="1" applyBorder="1" applyAlignment="1" applyProtection="1">
      <alignment horizontal="left" vertical="center"/>
    </xf>
    <xf numFmtId="49" fontId="7" fillId="0" borderId="13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view="pageLayout" topLeftCell="A4" zoomScale="90" zoomScaleNormal="80" zoomScalePageLayoutView="90" workbookViewId="0">
      <selection activeCell="C7" sqref="C7"/>
    </sheetView>
  </sheetViews>
  <sheetFormatPr defaultRowHeight="15" x14ac:dyDescent="0.25"/>
  <cols>
    <col min="1" max="1" width="25.140625" style="56" customWidth="1"/>
    <col min="2" max="2" width="88.7109375" style="56" customWidth="1"/>
    <col min="3" max="3" width="37" style="56" customWidth="1"/>
    <col min="4" max="4" width="33.85546875" style="56" customWidth="1"/>
    <col min="5" max="5" width="47.5703125" style="57" customWidth="1"/>
  </cols>
  <sheetData>
    <row r="1" spans="1:5" ht="21.75" customHeight="1" x14ac:dyDescent="0.35">
      <c r="A1" s="93" t="s">
        <v>6</v>
      </c>
      <c r="B1" s="94"/>
      <c r="C1" s="26"/>
      <c r="D1" s="26"/>
      <c r="E1" s="27"/>
    </row>
    <row r="2" spans="1:5" ht="114.75" customHeight="1" thickBot="1" x14ac:dyDescent="0.35">
      <c r="A2" s="97" t="s">
        <v>54</v>
      </c>
      <c r="B2" s="98"/>
      <c r="C2" s="98"/>
      <c r="D2" s="98"/>
      <c r="E2" s="99"/>
    </row>
    <row r="3" spans="1:5" ht="15.75" thickBot="1" x14ac:dyDescent="0.3">
      <c r="A3" s="16"/>
      <c r="B3" s="16"/>
      <c r="C3" s="16"/>
      <c r="D3" s="16"/>
      <c r="E3" s="23"/>
    </row>
    <row r="4" spans="1:5" ht="80.25" customHeight="1" thickBot="1" x14ac:dyDescent="0.3">
      <c r="A4" s="95" t="s">
        <v>4</v>
      </c>
      <c r="B4" s="96"/>
      <c r="C4" s="14" t="s">
        <v>12</v>
      </c>
      <c r="D4" s="14" t="s">
        <v>5</v>
      </c>
      <c r="E4" s="15" t="s">
        <v>49</v>
      </c>
    </row>
    <row r="5" spans="1:5" ht="16.5" thickBot="1" x14ac:dyDescent="0.3">
      <c r="A5" s="17"/>
      <c r="B5" s="18"/>
      <c r="C5" s="17"/>
      <c r="D5" s="17"/>
      <c r="E5" s="19"/>
    </row>
    <row r="6" spans="1:5" ht="26.25" customHeight="1" thickBot="1" x14ac:dyDescent="0.3">
      <c r="A6" s="88" t="s">
        <v>47</v>
      </c>
      <c r="B6" s="89"/>
      <c r="C6" s="89"/>
      <c r="D6" s="89"/>
      <c r="E6" s="90"/>
    </row>
    <row r="7" spans="1:5" ht="24" customHeight="1" x14ac:dyDescent="0.25">
      <c r="A7" s="110" t="s">
        <v>3</v>
      </c>
      <c r="B7" s="111"/>
      <c r="C7" s="31"/>
      <c r="D7" s="100">
        <f>C7*C8</f>
        <v>0</v>
      </c>
      <c r="E7" s="103" t="s">
        <v>50</v>
      </c>
    </row>
    <row r="8" spans="1:5" ht="23.25" customHeight="1" x14ac:dyDescent="0.25">
      <c r="A8" s="108" t="s">
        <v>1</v>
      </c>
      <c r="B8" s="109"/>
      <c r="C8" s="40">
        <v>4</v>
      </c>
      <c r="D8" s="101"/>
      <c r="E8" s="104"/>
    </row>
    <row r="9" spans="1:5" ht="52.5" customHeight="1" thickBot="1" x14ac:dyDescent="0.3">
      <c r="A9" s="106" t="s">
        <v>56</v>
      </c>
      <c r="B9" s="107"/>
      <c r="C9" s="107"/>
      <c r="D9" s="102"/>
      <c r="E9" s="105"/>
    </row>
    <row r="10" spans="1:5" ht="16.5" thickBot="1" x14ac:dyDescent="0.3">
      <c r="A10" s="11"/>
      <c r="B10" s="11"/>
      <c r="C10" s="11"/>
      <c r="D10" s="12"/>
      <c r="E10" s="13"/>
    </row>
    <row r="11" spans="1:5" ht="26.25" customHeight="1" thickBot="1" x14ac:dyDescent="0.3">
      <c r="A11" s="88" t="s">
        <v>46</v>
      </c>
      <c r="B11" s="89"/>
      <c r="C11" s="89"/>
      <c r="D11" s="89"/>
      <c r="E11" s="90"/>
    </row>
    <row r="12" spans="1:5" ht="21" customHeight="1" x14ac:dyDescent="0.25">
      <c r="A12" s="69" t="s">
        <v>55</v>
      </c>
      <c r="B12" s="21" t="s">
        <v>16</v>
      </c>
      <c r="C12" s="50"/>
      <c r="D12" s="91">
        <f>C12*C13*C14*12</f>
        <v>0</v>
      </c>
      <c r="E12" s="66" t="s">
        <v>41</v>
      </c>
    </row>
    <row r="13" spans="1:5" ht="21" customHeight="1" x14ac:dyDescent="0.25">
      <c r="A13" s="70"/>
      <c r="B13" s="22" t="s">
        <v>52</v>
      </c>
      <c r="C13" s="55">
        <v>200</v>
      </c>
      <c r="D13" s="91"/>
      <c r="E13" s="66"/>
    </row>
    <row r="14" spans="1:5" ht="21" customHeight="1" thickBot="1" x14ac:dyDescent="0.3">
      <c r="A14" s="71"/>
      <c r="B14" s="30" t="s">
        <v>22</v>
      </c>
      <c r="C14" s="1">
        <v>3</v>
      </c>
      <c r="D14" s="92"/>
      <c r="E14" s="62"/>
    </row>
    <row r="15" spans="1:5" ht="21" customHeight="1" x14ac:dyDescent="0.25">
      <c r="A15" s="72" t="s">
        <v>8</v>
      </c>
      <c r="B15" s="5" t="s">
        <v>57</v>
      </c>
      <c r="C15" s="54"/>
      <c r="D15" s="112">
        <f>3*C17</f>
        <v>0</v>
      </c>
      <c r="E15" s="61" t="s">
        <v>42</v>
      </c>
    </row>
    <row r="16" spans="1:5" ht="21" customHeight="1" x14ac:dyDescent="0.25">
      <c r="A16" s="74"/>
      <c r="B16" s="2" t="s">
        <v>23</v>
      </c>
      <c r="C16" s="51">
        <v>300000</v>
      </c>
      <c r="D16" s="91"/>
      <c r="E16" s="66"/>
    </row>
    <row r="17" spans="1:5" ht="20.25" customHeight="1" x14ac:dyDescent="0.25">
      <c r="A17" s="75"/>
      <c r="B17" s="2" t="s">
        <v>48</v>
      </c>
      <c r="C17" s="3">
        <f>C15*C16</f>
        <v>0</v>
      </c>
      <c r="D17" s="91"/>
      <c r="E17" s="66"/>
    </row>
    <row r="18" spans="1:5" ht="20.25" customHeight="1" thickBot="1" x14ac:dyDescent="0.3">
      <c r="A18" s="71"/>
      <c r="B18" s="4" t="s">
        <v>22</v>
      </c>
      <c r="C18" s="1">
        <v>3</v>
      </c>
      <c r="D18" s="92"/>
      <c r="E18" s="62"/>
    </row>
    <row r="19" spans="1:5" ht="21" customHeight="1" x14ac:dyDescent="0.25">
      <c r="A19" s="72" t="s">
        <v>11</v>
      </c>
      <c r="B19" s="5" t="s">
        <v>15</v>
      </c>
      <c r="C19" s="58"/>
      <c r="D19" s="113">
        <f>C19*C20*C21*12</f>
        <v>0</v>
      </c>
      <c r="E19" s="116" t="s">
        <v>53</v>
      </c>
    </row>
    <row r="20" spans="1:5" ht="21" customHeight="1" x14ac:dyDescent="0.25">
      <c r="A20" s="69"/>
      <c r="B20" s="52" t="s">
        <v>25</v>
      </c>
      <c r="C20" s="53">
        <v>1</v>
      </c>
      <c r="D20" s="114"/>
      <c r="E20" s="117"/>
    </row>
    <row r="21" spans="1:5" ht="21" customHeight="1" thickBot="1" x14ac:dyDescent="0.3">
      <c r="A21" s="73"/>
      <c r="B21" s="4" t="s">
        <v>22</v>
      </c>
      <c r="C21" s="6">
        <v>3</v>
      </c>
      <c r="D21" s="115"/>
      <c r="E21" s="118"/>
    </row>
    <row r="22" spans="1:5" ht="20.25" customHeight="1" x14ac:dyDescent="0.25">
      <c r="A22" s="81" t="s">
        <v>9</v>
      </c>
      <c r="B22" s="34" t="s">
        <v>14</v>
      </c>
      <c r="C22" s="28"/>
      <c r="D22" s="91">
        <f>SUM(C22:C23)*C24</f>
        <v>0</v>
      </c>
      <c r="E22" s="66" t="s">
        <v>58</v>
      </c>
    </row>
    <row r="23" spans="1:5" ht="20.25" customHeight="1" x14ac:dyDescent="0.25">
      <c r="A23" s="81"/>
      <c r="B23" s="33" t="s">
        <v>13</v>
      </c>
      <c r="C23" s="28"/>
      <c r="D23" s="91"/>
      <c r="E23" s="66"/>
    </row>
    <row r="24" spans="1:5" ht="20.25" customHeight="1" thickBot="1" x14ac:dyDescent="0.3">
      <c r="A24" s="82"/>
      <c r="B24" s="37" t="s">
        <v>22</v>
      </c>
      <c r="C24" s="7">
        <v>3</v>
      </c>
      <c r="D24" s="92"/>
      <c r="E24" s="62"/>
    </row>
    <row r="25" spans="1:5" ht="26.25" customHeight="1" thickBot="1" x14ac:dyDescent="0.3">
      <c r="A25" s="38"/>
      <c r="B25" s="76" t="s">
        <v>59</v>
      </c>
      <c r="C25" s="77"/>
      <c r="D25" s="39">
        <f>D12+D15+D19+D22</f>
        <v>0</v>
      </c>
      <c r="E25" s="49"/>
    </row>
    <row r="26" spans="1:5" ht="16.5" thickBot="1" x14ac:dyDescent="0.3">
      <c r="A26" s="20"/>
      <c r="B26" s="11"/>
      <c r="C26" s="11"/>
      <c r="D26" s="12"/>
      <c r="E26" s="24"/>
    </row>
    <row r="27" spans="1:5" ht="26.25" customHeight="1" thickBot="1" x14ac:dyDescent="0.3">
      <c r="A27" s="88" t="s">
        <v>45</v>
      </c>
      <c r="B27" s="89"/>
      <c r="C27" s="89"/>
      <c r="D27" s="89"/>
      <c r="E27" s="90"/>
    </row>
    <row r="28" spans="1:5" ht="20.25" customHeight="1" x14ac:dyDescent="0.25">
      <c r="A28" s="83" t="s">
        <v>7</v>
      </c>
      <c r="B28" s="41" t="s">
        <v>17</v>
      </c>
      <c r="C28" s="31"/>
      <c r="D28" s="59">
        <f>C28*C29</f>
        <v>0</v>
      </c>
      <c r="E28" s="61" t="s">
        <v>30</v>
      </c>
    </row>
    <row r="29" spans="1:5" ht="20.25" customHeight="1" thickBot="1" x14ac:dyDescent="0.3">
      <c r="A29" s="84"/>
      <c r="B29" s="37" t="s">
        <v>24</v>
      </c>
      <c r="C29" s="8">
        <f>3*4</f>
        <v>12</v>
      </c>
      <c r="D29" s="60"/>
      <c r="E29" s="62"/>
    </row>
    <row r="30" spans="1:5" ht="20.25" customHeight="1" x14ac:dyDescent="0.25">
      <c r="A30" s="85" t="s">
        <v>0</v>
      </c>
      <c r="B30" s="42" t="s">
        <v>21</v>
      </c>
      <c r="C30" s="31"/>
      <c r="D30" s="59">
        <f>C30*C31*500</f>
        <v>0</v>
      </c>
      <c r="E30" s="61" t="s">
        <v>31</v>
      </c>
    </row>
    <row r="31" spans="1:5" ht="20.25" customHeight="1" thickBot="1" x14ac:dyDescent="0.3">
      <c r="A31" s="85"/>
      <c r="B31" s="43" t="s">
        <v>26</v>
      </c>
      <c r="C31" s="8">
        <f>2*4</f>
        <v>8</v>
      </c>
      <c r="D31" s="60"/>
      <c r="E31" s="62"/>
    </row>
    <row r="32" spans="1:5" ht="20.25" customHeight="1" x14ac:dyDescent="0.25">
      <c r="A32" s="85"/>
      <c r="B32" s="42" t="s">
        <v>18</v>
      </c>
      <c r="C32" s="31"/>
      <c r="D32" s="59">
        <f>C32*C33*500</f>
        <v>0</v>
      </c>
      <c r="E32" s="61" t="s">
        <v>32</v>
      </c>
    </row>
    <row r="33" spans="1:5" ht="20.25" customHeight="1" thickBot="1" x14ac:dyDescent="0.3">
      <c r="A33" s="85"/>
      <c r="B33" s="44" t="s">
        <v>27</v>
      </c>
      <c r="C33" s="8">
        <f>2*4</f>
        <v>8</v>
      </c>
      <c r="D33" s="60"/>
      <c r="E33" s="62"/>
    </row>
    <row r="34" spans="1:5" ht="20.25" customHeight="1" x14ac:dyDescent="0.25">
      <c r="A34" s="85"/>
      <c r="B34" s="42" t="s">
        <v>19</v>
      </c>
      <c r="C34" s="31"/>
      <c r="D34" s="59">
        <f>C34*C35*1000</f>
        <v>0</v>
      </c>
      <c r="E34" s="61" t="s">
        <v>33</v>
      </c>
    </row>
    <row r="35" spans="1:5" ht="20.25" customHeight="1" thickBot="1" x14ac:dyDescent="0.3">
      <c r="A35" s="85"/>
      <c r="B35" s="44" t="s">
        <v>28</v>
      </c>
      <c r="C35" s="8">
        <f>2*4</f>
        <v>8</v>
      </c>
      <c r="D35" s="60"/>
      <c r="E35" s="62"/>
    </row>
    <row r="36" spans="1:5" ht="20.25" customHeight="1" x14ac:dyDescent="0.25">
      <c r="A36" s="85"/>
      <c r="B36" s="42" t="s">
        <v>20</v>
      </c>
      <c r="C36" s="31"/>
      <c r="D36" s="59">
        <f>C36*C37*1000</f>
        <v>0</v>
      </c>
      <c r="E36" s="61" t="s">
        <v>34</v>
      </c>
    </row>
    <row r="37" spans="1:5" ht="20.25" customHeight="1" thickBot="1" x14ac:dyDescent="0.3">
      <c r="A37" s="85"/>
      <c r="B37" s="44" t="s">
        <v>29</v>
      </c>
      <c r="C37" s="8">
        <f>2*4</f>
        <v>8</v>
      </c>
      <c r="D37" s="60"/>
      <c r="E37" s="62"/>
    </row>
    <row r="38" spans="1:5" ht="20.25" customHeight="1" x14ac:dyDescent="0.25">
      <c r="A38" s="85"/>
      <c r="B38" s="42" t="s">
        <v>66</v>
      </c>
      <c r="C38" s="31"/>
      <c r="D38" s="59">
        <f>C38*C39*2500</f>
        <v>0</v>
      </c>
      <c r="E38" s="63" t="s">
        <v>63</v>
      </c>
    </row>
    <row r="39" spans="1:5" ht="20.25" customHeight="1" thickBot="1" x14ac:dyDescent="0.3">
      <c r="A39" s="85"/>
      <c r="B39" s="44" t="s">
        <v>62</v>
      </c>
      <c r="C39" s="8">
        <f>2*4</f>
        <v>8</v>
      </c>
      <c r="D39" s="60"/>
      <c r="E39" s="64"/>
    </row>
    <row r="40" spans="1:5" ht="20.25" customHeight="1" x14ac:dyDescent="0.25">
      <c r="A40" s="85"/>
      <c r="B40" s="46" t="s">
        <v>65</v>
      </c>
      <c r="C40" s="31"/>
      <c r="D40" s="59">
        <f>C40*C41*2500</f>
        <v>0</v>
      </c>
      <c r="E40" s="63" t="s">
        <v>64</v>
      </c>
    </row>
    <row r="41" spans="1:5" ht="20.25" customHeight="1" thickBot="1" x14ac:dyDescent="0.3">
      <c r="A41" s="86"/>
      <c r="B41" s="47" t="s">
        <v>61</v>
      </c>
      <c r="C41" s="8">
        <f>2*4</f>
        <v>8</v>
      </c>
      <c r="D41" s="60"/>
      <c r="E41" s="64"/>
    </row>
    <row r="42" spans="1:5" ht="20.25" customHeight="1" x14ac:dyDescent="0.25">
      <c r="A42" s="87" t="s">
        <v>10</v>
      </c>
      <c r="B42" s="32" t="s">
        <v>39</v>
      </c>
      <c r="C42" s="45">
        <v>3</v>
      </c>
      <c r="D42" s="59">
        <f>C43*C42*C44</f>
        <v>0</v>
      </c>
      <c r="E42" s="61" t="s">
        <v>43</v>
      </c>
    </row>
    <row r="43" spans="1:5" ht="21" customHeight="1" x14ac:dyDescent="0.25">
      <c r="A43" s="85"/>
      <c r="B43" s="29" t="s">
        <v>35</v>
      </c>
      <c r="C43" s="28"/>
      <c r="D43" s="65"/>
      <c r="E43" s="66"/>
    </row>
    <row r="44" spans="1:5" ht="20.25" customHeight="1" thickBot="1" x14ac:dyDescent="0.3">
      <c r="A44" s="86"/>
      <c r="B44" s="36" t="s">
        <v>22</v>
      </c>
      <c r="C44" s="6">
        <v>4</v>
      </c>
      <c r="D44" s="60"/>
      <c r="E44" s="62"/>
    </row>
    <row r="45" spans="1:5" ht="21" customHeight="1" x14ac:dyDescent="0.25">
      <c r="A45" s="78" t="s">
        <v>2</v>
      </c>
      <c r="B45" s="42" t="s">
        <v>36</v>
      </c>
      <c r="C45" s="31"/>
      <c r="D45" s="59">
        <f>C45*C46</f>
        <v>0</v>
      </c>
      <c r="E45" s="61" t="s">
        <v>44</v>
      </c>
    </row>
    <row r="46" spans="1:5" ht="20.25" customHeight="1" thickBot="1" x14ac:dyDescent="0.3">
      <c r="A46" s="79"/>
      <c r="B46" s="43" t="s">
        <v>40</v>
      </c>
      <c r="C46" s="48">
        <f>3*4</f>
        <v>12</v>
      </c>
      <c r="D46" s="60"/>
      <c r="E46" s="62"/>
    </row>
    <row r="47" spans="1:5" ht="21" customHeight="1" x14ac:dyDescent="0.25">
      <c r="A47" s="79"/>
      <c r="B47" s="42" t="s">
        <v>37</v>
      </c>
      <c r="C47" s="31"/>
      <c r="D47" s="59">
        <f>C47*C48</f>
        <v>0</v>
      </c>
      <c r="E47" s="61" t="s">
        <v>51</v>
      </c>
    </row>
    <row r="48" spans="1:5" ht="20.25" customHeight="1" thickBot="1" x14ac:dyDescent="0.3">
      <c r="A48" s="80"/>
      <c r="B48" s="44" t="s">
        <v>38</v>
      </c>
      <c r="C48" s="9">
        <f>3*4</f>
        <v>12</v>
      </c>
      <c r="D48" s="60"/>
      <c r="E48" s="62"/>
    </row>
    <row r="49" spans="1:5" ht="26.25" customHeight="1" thickBot="1" x14ac:dyDescent="0.3">
      <c r="A49" s="10"/>
      <c r="B49" s="67" t="s">
        <v>60</v>
      </c>
      <c r="C49" s="68"/>
      <c r="D49" s="35">
        <f>D28+D30+D32+D34+D36+D38+D40+D42+D45+D47</f>
        <v>0</v>
      </c>
      <c r="E49" s="25"/>
    </row>
  </sheetData>
  <sheetProtection password="935B" sheet="1" objects="1" scenarios="1" selectLockedCells="1"/>
  <mergeCells count="49">
    <mergeCell ref="D15:D18"/>
    <mergeCell ref="D19:D21"/>
    <mergeCell ref="D22:D24"/>
    <mergeCell ref="E15:E18"/>
    <mergeCell ref="E19:E21"/>
    <mergeCell ref="A11:E11"/>
    <mergeCell ref="D12:D14"/>
    <mergeCell ref="E12:E14"/>
    <mergeCell ref="A1:B1"/>
    <mergeCell ref="A4:B4"/>
    <mergeCell ref="A6:E6"/>
    <mergeCell ref="A2:E2"/>
    <mergeCell ref="D7:D9"/>
    <mergeCell ref="E7:E9"/>
    <mergeCell ref="A9:C9"/>
    <mergeCell ref="A8:B8"/>
    <mergeCell ref="A7:B7"/>
    <mergeCell ref="B49:C49"/>
    <mergeCell ref="A12:A14"/>
    <mergeCell ref="A19:A21"/>
    <mergeCell ref="A15:A18"/>
    <mergeCell ref="B25:C25"/>
    <mergeCell ref="A45:A48"/>
    <mergeCell ref="A22:A24"/>
    <mergeCell ref="A28:A29"/>
    <mergeCell ref="A30:A41"/>
    <mergeCell ref="A42:A44"/>
    <mergeCell ref="A27:E27"/>
    <mergeCell ref="D28:D29"/>
    <mergeCell ref="D30:D31"/>
    <mergeCell ref="E28:E29"/>
    <mergeCell ref="E30:E31"/>
    <mergeCell ref="E22:E24"/>
    <mergeCell ref="D32:D33"/>
    <mergeCell ref="E32:E33"/>
    <mergeCell ref="D34:D35"/>
    <mergeCell ref="E34:E35"/>
    <mergeCell ref="D36:D37"/>
    <mergeCell ref="E36:E37"/>
    <mergeCell ref="D45:D46"/>
    <mergeCell ref="E45:E46"/>
    <mergeCell ref="D47:D48"/>
    <mergeCell ref="E47:E48"/>
    <mergeCell ref="E38:E39"/>
    <mergeCell ref="D40:D41"/>
    <mergeCell ref="E40:E41"/>
    <mergeCell ref="D42:D44"/>
    <mergeCell ref="E42:E44"/>
    <mergeCell ref="D38:D39"/>
  </mergeCells>
  <printOptions horizontalCentered="1" verticalCentered="1"/>
  <pageMargins left="0.25" right="0.25" top="0.615234375" bottom="0.75" header="0.3" footer="0.3"/>
  <pageSetup paperSize="9" scale="42" orientation="portrait" r:id="rId1"/>
  <headerFooter>
    <oddHeader>&amp;C&amp;"Arial Black,Bold"&amp;16&amp;K04+000Appendix-Price Bid Template attached to the Enclosure T.3- Bid Template
(Invitation to Tender N° EMSA/CPNEG/2/2018-Equipment Assistance Services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246707739AAB4A498E8410DCDAA7680A" ma:contentTypeVersion="0" ma:contentTypeDescription="Create a new document." ma:contentTypeScope="" ma:versionID="d1153e54fae9803f7a59486b78c0f809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5277840ea99e13835cb584a49d1fe277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/>
                <xsd:element ref="ns2:TypePT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ma:displayName="Status DT" ma:default="Draft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ma:displayName="Type PT" ma:default="Optional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E.B."/>
        </xsd:restriction>
      </xsd:simpleType>
    </xsd:element>
    <xsd:element name="Project_x0020_Officer" ma:index="12" nillable="true" ma:displayName="Project Officer" ma:list="UserInfo" ma:internalName="Project_x0020_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internalName="Legal_x0020_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internalName="Initiating_x0020_Agen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internalName="Financial_x0020_Verifi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internalName="EMSA_x0020_Unit_x0020_Name">
      <xsd:simpleType>
        <xsd:restriction base="dms:Choice">
          <xsd:enumeration value="Human Resources &amp; Internal Support"/>
          <xsd:enumeration value="Legal, Financial &amp; Facilities Support"/>
          <xsd:enumeration value="Operations Support"/>
          <xsd:enumeration value="Visits &amp; Inspections"/>
          <xsd:enumeration value="Ship Safety"/>
          <xsd:enumeration value="Environment &amp; Capacity Building"/>
          <xsd:enumeration value="Pollution Response Services"/>
          <xsd:enumeration value="Vessel &amp; Port Reporting"/>
          <xsd:enumeration value="Maritime Surveillance"/>
          <xsd:enumeration value="Digitalisation &amp; Application Development"/>
          <xsd:enumeration value="Executive Bureau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ICT Framework Contract"/>
          <xsd:enumeration value="Purchase Order"/>
          <xsd:enumeration value="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Corporate Services - Department A"/>
          <xsd:enumeration value="Head of Safety &amp; Standards - Department B"/>
          <xsd:enumeration value="Head of Operations - Department C"/>
          <xsd:enumeration value="Head of Human Resources &amp; Internal Support - Unit A.1"/>
          <xsd:enumeration value="Head of Legal, Financial &amp; Facilities Support - Unit A.2"/>
          <xsd:enumeration value="Head of Operations Support - Unit A.3"/>
          <xsd:enumeration value="Head of Visits &amp; Inspections - Unit B.1"/>
          <xsd:enumeration value="Head of Ship Safety - Unit B.2"/>
          <xsd:enumeration value="Head of Environment &amp; Capacity Building - Unit B.3"/>
          <xsd:enumeration value="Head of Pollution Response Services - Unit C.1"/>
          <xsd:enumeration value="Head of Vessel &amp; Port Reporting - Unit C.2"/>
          <xsd:enumeration value="Head of Maritime Surveillance - Unit C.3"/>
          <xsd:enumeration value="Head of Digitalisation &amp; Application Development - Unit C.4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2018-11-07T00:00:00+00:00</ED_x0020_verification>
    <DD_x0020_End_x0020_of_x0020_Phase_x0020_1_x0020_Leg_x002f_Fin_x0020_and_x0020_AO xmlns="488de78e-08bf-4a6a-94ee-645c1ed3e8a5">5</DD_x0020_End_x0020_of_x0020_Phase_x0020_1_x0020_Leg_x002f_Fin_x0020_and_x0020_AO>
    <UrlApproval xmlns="488de78e-08bf-4a6a-94ee-645c1ed3e8a5">
      <Url xsi:nil="true"/>
      <Description xsi:nil="true"/>
    </UrlApproval>
    <Description_x0020_of_x0020_contract xmlns="488de78e-08bf-4a6a-94ee-645c1ed3e8a5">Framework contract for the provision of oil spill response services</Description_x0020_of_x0020_contract>
    <EMSA_x0020_Unit_x0020_Name xmlns="488de78e-08bf-4a6a-94ee-645c1ed3e8a5">Pollution Response Services</EMSA_x0020_Unit_x0020_Name>
    <SD_x0020_evaluation xmlns="488de78e-08bf-4a6a-94ee-645c1ed3e8a5" xsi:nil="true"/>
    <SD_x0020_Legal_x0020_Entity xmlns="488de78e-08bf-4a6a-94ee-645c1ed3e8a5">2018-10-18T23:00:00+00:00</SD_x0020_Legal_x0020_Entity>
    <DD_x0020_verification xmlns="488de78e-08bf-4a6a-94ee-645c1ed3e8a5">5</DD_x0020_verification>
    <SD_x0020_award_x0020_notice xmlns="488de78e-08bf-4a6a-94ee-645c1ed3e8a5">2018-11-27T00:00:00+00:00</SD_x0020_award_x0020_notice>
    <SD_x0020_Application_x0020_report xmlns="488de78e-08bf-4a6a-94ee-645c1ed3e8a5">2018-06-04T03:00:00+00:00</SD_x0020_Application_x0020_report>
    <ED_x0020_End_x0020_of_x0020_Phase_x0020_1_x0020_Leg_x002f_Fin_x0020_and_x0020_AO xmlns="488de78e-08bf-4a6a-94ee-645c1ed3e8a5">2018-06-15T04:00:00+00:00</ED_x0020_End_x0020_of_x0020_Phase_x0020_1_x0020_Leg_x002f_Fin_x0020_and_x0020_AO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>GUEGAN Stephanie (EMSA)</DisplayName>
        <AccountId>97</AccountId>
        <AccountType/>
      </UserInfo>
    </Project_x0020_Officer>
    <DD_x0020_evaluation xmlns="488de78e-08bf-4a6a-94ee-645c1ed3e8a5" xsi:nil="true"/>
    <SD_x0020_verification xmlns="488de78e-08bf-4a6a-94ee-645c1ed3e8a5">2018-10-31T00:00:00+00:00</SD_x0020_verification>
    <SD_x0020_Moratorium_x0020__x0028_SNEG_x0029_ xmlns="488de78e-08bf-4a6a-94ee-645c1ed3e8a5" xsi:nil="true"/>
    <ED_x0020_Application_x0020_preparation xmlns="488de78e-08bf-4a6a-94ee-645c1ed3e8a5">2018-03-08T00:00:00+00:00</ED_x0020_Application_x0020_preparation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1500000</Estimated_x0020_Value>
    <ED_x0020_evaluation xmlns="488de78e-08bf-4a6a-94ee-645c1ed3e8a5" xsi:nil="true"/>
    <DD_x0020_LE xmlns="488de78e-08bf-4a6a-94ee-645c1ed3e8a5">7</DD_x0020_LE>
    <SD_x0020_Appliction_x0020_preparation xmlns="488de78e-08bf-4a6a-94ee-645c1ed3e8a5">2018-02-08T00:00:00+00:00</SD_x0020_Appliction_x0020_preparation>
    <DD_x0020_Application_x0020_preparation xmlns="488de78e-08bf-4a6a-94ee-645c1ed3e8a5">20</DD_x0020_Application_x0020_preparation>
    <SD_x0020_End_x0020_of_x0020_Phase_x0020_1_x0020_Leg_x002f_Fin_x0020_and_x0020_AO xmlns="488de78e-08bf-4a6a-94ee-645c1ed3e8a5">2018-06-08T04:00:00+00:00</SD_x0020_End_x0020_of_x0020_Phase_x0020_1_x0020_Leg_x002f_Fin_x0020_and_x0020_AO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>ANDRIES Nathalie (EMSA)</DisplayName>
        <AccountId>92</AccountId>
        <AccountType/>
      </UserInfo>
    </Initiating_x0020_Agent>
    <Financial_x0020_Verifier xmlns="488de78e-08bf-4a6a-94ee-645c1ed3e8a5">
      <UserInfo>
        <DisplayName>COSTA ALEGRE Eva (EMSA)</DisplayName>
        <AccountId>54</AccountId>
        <AccountType/>
      </UserInfo>
    </Financial_x0020_Verifier>
    <SD_x0020_Application_x0020_Leg_x002f_Fin_x0020_and_x0020_AO xmlns="488de78e-08bf-4a6a-94ee-645c1ed3e8a5">2018-03-09T00:00:00+00:00</SD_x0020_Application_x0020_Leg_x002f_Fin_x0020_and_x0020_AO>
    <DD_x0020_Evaluation_x0020_and_x0020_negotiations xmlns="488de78e-08bf-4a6a-94ee-645c1ed3e8a5">45</DD_x0020_Evaluation_x0020_and_x0020_negotiations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CPNEG022018@emsa.europa.eu</Dedicated_x0020_e-mail_x0020_address>
    <SD_x0020_delay xmlns="488de78e-08bf-4a6a-94ee-645c1ed3e8a5">2018-08-07T00:00:00+00:00</SD_x0020_delay>
    <Budget_x0020_line xmlns="488de78e-08bf-4a6a-94ee-645c1ed3e8a5">4100</Budget_x0020_line>
    <ED_x0020_Evaluation_x0020_and_x0020_negotiations xmlns="488de78e-08bf-4a6a-94ee-645c1ed3e8a5">2018-10-19T00:00:00+00:00</ED_x0020_Evaluation_x0020_and_x0020_negotiations>
    <ED_x0020_End_x0020_of_x0020_Phase_x0020_II_x0020_and_x0020_Launch_x0020_of_x0020_Phase_x0020_III_x0020_Legal_x0020_and_x0020_Finance_x0020_Verification_x0020__x0028_CD_x0029_ xmlns="488de78e-08bf-4a6a-94ee-645c1ed3e8a5" xsi:nil="true"/>
    <EMSA_x0020_Unit xmlns="488de78e-08bf-4a6a-94ee-645c1ed3e8a5">C.1</EMSA_x0020_Unit>
    <Contract_x0020_type xmlns="488de78e-08bf-4a6a-94ee-645c1ed3e8a5">Framework Service Contract</Contract_x0020_type>
    <SD_x0020_Leg_x002f_Fin_x0020_and_x0020_AO xmlns="488de78e-08bf-4a6a-94ee-645c1ed3e8a5" xsi:nil="true"/>
    <DD_x0020_submission xmlns="488de78e-08bf-4a6a-94ee-645c1ed3e8a5">47</DD_x0020_submission>
    <ED_x0020_moratorium xmlns="488de78e-08bf-4a6a-94ee-645c1ed3e8a5">2018-11-22T00:00:00+00:00</ED_x0020_moratorium>
    <DD_x0020_Memorandum_x0020__x0028_SNEG_x0029_ xmlns="488de78e-08bf-4a6a-94ee-645c1ed3e8a5" xsi:nil="true"/>
    <ED_x0020_Application_x0020_Leg_x002f_Fin_x0020_and_x0020_AO xmlns="488de78e-08bf-4a6a-94ee-645c1ed3e8a5">2018-03-16T00:00:00+00:00</ED_x0020_Application_x0020_Leg_x002f_Fin_x0020_and_x0020_AO>
    <DD_x0020_Phase_x0020_III_x0020_Documentation_x0020_preparation_x0020__x0028_CD_x0029_ xmlns="488de78e-08bf-4a6a-94ee-645c1ed3e8a5" xsi:nil="true"/>
    <Reference_x0020_Number xmlns="488de78e-08bf-4a6a-94ee-645c1ed3e8a5">EMSA/CPNEG/2/2018</Reference_x0020_Number>
    <ED_x0020_submission xmlns="488de78e-08bf-4a6a-94ee-645c1ed3e8a5">2018-08-06T00:00:00+00:00</ED_x0020_submission>
    <DD_x0020_moratorium xmlns="488de78e-08bf-4a6a-94ee-645c1ed3e8a5">10</DD_x0020_moratorium>
    <DD_x0020_Application_x0020_Leg_x002f_Fin_x0020_and_x0020_AO xmlns="488de78e-08bf-4a6a-94ee-645c1ed3e8a5">5</DD_x0020_Application_x0020_Leg_x002f_Fin_x0020_and_x0020_AO>
    <SD_x0020_Application_x0020_evaluation xmlns="488de78e-08bf-4a6a-94ee-645c1ed3e8a5">2018-05-11T02:00:00+00:00</SD_x0020_Application_x0020_evaluation>
    <SD_x0020_Evaluation_x0020_and_x0020_negotiations xmlns="488de78e-08bf-4a6a-94ee-645c1ed3e8a5">2018-08-16T23:00:00+00:00</SD_x0020_Evaluation_x0020_and_x0020_negotiations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 xsi:nil="true"/>
    <ED_x0020_Moratorium_x0020__x0028_SNEG_x0029_ xmlns="488de78e-08bf-4a6a-94ee-645c1ed3e8a5" xsi:nil="true"/>
    <DD_x0020_Application_x0020_delay xmlns="488de78e-08bf-4a6a-94ee-645c1ed3e8a5">7</DD_x0020_Application_x0020_delay>
    <SD_x0020_Phase_x0020_I_x0020_Send_x0020_out_x0020_invitaton_x0020_to_x0020_take_x0020_part_x0020_in_x0020_the_x0020_dialogue_x0020_and_x0020_rejection_x0020_letters_x0020__x0028_CD_x0029_ xmlns="488de78e-08bf-4a6a-94ee-645c1ed3e8a5" xsi:nil="true"/>
    <Authorising_x0020_Officer xmlns="488de78e-08bf-4a6a-94ee-645c1ed3e8a5">
      <UserInfo>
        <DisplayName>MYLLY Markku (EMSA)</DisplayName>
        <AccountId>46</AccountId>
        <AccountType/>
      </UserInfo>
    </Authorising_x0020_Officer>
    <DD_x0020_preparation xmlns="488de78e-08bf-4a6a-94ee-645c1ed3e8a5" xsi:nil="true"/>
    <SD_x0020_dispatch_x0020_contract_x0020_notice xmlns="488de78e-08bf-4a6a-94ee-645c1ed3e8a5">2018-03-19T00:00:00+00:00</SD_x0020_dispatch_x0020_contract_x0020_notice>
    <ED_x0020_Application_x0020_delay xmlns="488de78e-08bf-4a6a-94ee-645c1ed3e8a5">2018-05-08T00:00:00+00:00</ED_x0020_Application_x0020_delay>
    <SD_x0020_preparation xmlns="488de78e-08bf-4a6a-94ee-645c1ed3e8a5" xsi:nil="true"/>
    <DD_x0020_dispatch_x0020_contract_x0020_notice xmlns="488de78e-08bf-4a6a-94ee-645c1ed3e8a5">1</DD_x0020_dispatch_x0020_contract_x0020_notice>
    <DD_x0020_opening xmlns="488de78e-08bf-4a6a-94ee-645c1ed3e8a5">1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ED_x0020_dispatch_x0020_contract_x0020_notice xmlns="488de78e-08bf-4a6a-94ee-645c1ed3e8a5">2018-03-20T00:00:00+00:00</ED_x0020_dispatch_x0020_contract_x0020_notice>
    <ED_x0020_opening xmlns="488de78e-08bf-4a6a-94ee-645c1ed3e8a5">2018-08-16T01:00:00+00:00</ED_x0020_opening>
    <ED_x0020_award_x0020_notice xmlns="488de78e-08bf-4a6a-94ee-645c1ed3e8a5">2018-11-28T00:00:00+00:00</ED_x0020_award_x0020_notice>
    <SD_x0020_Application_x0020_delay xmlns="488de78e-08bf-4a6a-94ee-645c1ed3e8a5">2018-05-01T00:00:00+00:00</SD_x0020_Application_x0020_delay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ED_x0020_Leg_x002f_Fin_x0020_and_x0020_AO xmlns="488de78e-08bf-4a6a-94ee-645c1ed3e8a5" xsi:nil="true"/>
    <DD_x0020_report xmlns="488de78e-08bf-4a6a-94ee-645c1ed3e8a5">5</DD_x0020_report>
    <SD_x0020_Phase_x0020_II_x0020_dispatch xmlns="488de78e-08bf-4a6a-94ee-645c1ed3e8a5">2018-06-18T05:00:00+00:00</SD_x0020_Phase_x0020_II_x0020_dispatch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Duration_x0020_of_x0020_contract xmlns="488de78e-08bf-4a6a-94ee-645c1ed3e8a5">48 months</Duration_x0020_of_x0020_contract>
    <DD_x0020_Leg_x002f_Fin_x0020_and_x0020_AO xmlns="488de78e-08bf-4a6a-94ee-645c1ed3e8a5" xsi:nil="true"/>
    <ED_x0020_report xmlns="488de78e-08bf-4a6a-94ee-645c1ed3e8a5">2018-10-29T00:00:00+00:00</ED_x0020_report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DD_x0020_delay xmlns="488de78e-08bf-4a6a-94ee-645c1ed3e8a5">7</DD_x0020_delay>
    <DD_x0020_Application_x0020_report xmlns="488de78e-08bf-4a6a-94ee-645c1ed3e8a5">3</DD_x0020_Application_x0020_report>
    <ED_x0020_Phase_x0020_II_x0020_dispatch xmlns="488de78e-08bf-4a6a-94ee-645c1ed3e8a5">2018-06-19T05:00:00+00:00</ED_x0020_Phase_x0020_II_x0020_dispatch>
    <SD_x0020_Request_x0020_to_x0020_participate_x0020_postal_x0020_delay_x0020__x0028_CD_x0029_ xmlns="488de78e-08bf-4a6a-94ee-645c1ed3e8a5" xsi:nil="true"/>
    <ED_x0020_delay xmlns="488de78e-08bf-4a6a-94ee-645c1ed3e8a5">2018-08-14T00:00:00+00:00</ED_x0020_delay>
    <SD_x0020_report xmlns="488de78e-08bf-4a6a-94ee-645c1ed3e8a5">2018-10-21T23:00:00+00:00</SD_x0020_report>
    <ED_x0020_Legal_x0020_Entity xmlns="488de78e-08bf-4a6a-94ee-645c1ed3e8a5">2018-10-30T00:00:00+00:00</ED_x0020_Legal_x0020_Entity>
    <ED_x0020_Application_x0020_report xmlns="488de78e-08bf-4a6a-94ee-645c1ed3e8a5">2018-06-07T03:00:00+00:00</ED_x0020_Application_x0020_report>
    <DD_x0020_Phase_x0020_II_x0020_dispatch xmlns="488de78e-08bf-4a6a-94ee-645c1ed3e8a5">1</DD_x0020_Phase_x0020_II_x0020_dispatch>
    <SD_x0020_Phase_x0020_II_x0020_Dialogue_x0020_with_x0020_selected_x0020_candidates_x0020__x0028_CD_x0029_ xmlns="488de78e-08bf-4a6a-94ee-645c1ed3e8a5" xsi:nil="true"/>
    <ED_x0020_letters xmlns="488de78e-08bf-4a6a-94ee-645c1ed3e8a5">2018-11-09T00:00:00+00:00</ED_x0020_letters>
    <SD_x0020_moratorium xmlns="488de78e-08bf-4a6a-94ee-645c1ed3e8a5">2018-11-12T00:00:00+00:00</SD_x0020_moratorium>
    <SD_x0020_signature xmlns="488de78e-08bf-4a6a-94ee-645c1ed3e8a5">2018-11-23T00:00:00+00:00</SD_x0020_signature>
    <ED_x0020_dispatch_x0020_of_x0020_tender xmlns="488de78e-08bf-4a6a-94ee-645c1ed3e8a5" xsi:nil="true"/>
    <Title_x0020_of_x0020_the_x0020_Authorising_x0020_Officer xmlns="488de78e-08bf-4a6a-94ee-645c1ed3e8a5">Executive Director</Title_x0020_of_x0020_the_x0020_Authorising_x0020_Officer>
    <DD_x0020_Application_x0020_submission xmlns="488de78e-08bf-4a6a-94ee-645c1ed3e8a5">40</DD_x0020_Application_x0020_submission>
    <DD_x0020_Application_x0020_opening xmlns="488de78e-08bf-4a6a-94ee-645c1ed3e8a5">1</DD_x0020_Application_x0020_opening>
    <DD_x0020_Application_x0020_evaluation xmlns="488de78e-08bf-4a6a-94ee-645c1ed3e8a5">15</DD_x0020_Application_x0020_evaluation>
    <SD_x0020_Phase_x0020_III_x0020_Legal_x0020_verification_x0020_and_x0020_signature_x0020_AO_x0020__x0028_CD_x0029_ xmlns="488de78e-08bf-4a6a-94ee-645c1ed3e8a5" xsi:nil="true"/>
    <SD_x0020_submission xmlns="488de78e-08bf-4a6a-94ee-645c1ed3e8a5">2018-06-19T23:00:00+00:00</SD_x0020_submission>
    <SD_x0020_opening xmlns="488de78e-08bf-4a6a-94ee-645c1ed3e8a5">2018-08-15T01:00:00+00:00</SD_x0020_opening>
    <DD_x0020_letters xmlns="488de78e-08bf-4a6a-94ee-645c1ed3e8a5">1</DD_x0020_letters>
    <DD_x0020_dispatch_x0020_of_x0020_tender xmlns="488de78e-08bf-4a6a-94ee-645c1ed3e8a5" xsi:nil="true"/>
    <ED_x0020_Application_x0020_submission xmlns="488de78e-08bf-4a6a-94ee-645c1ed3e8a5">2018-04-30T00:00:00+00:00</ED_x0020_Application_x0020_submission>
    <ED_x0020_Application_x0020_opening xmlns="488de78e-08bf-4a6a-94ee-645c1ed3e8a5">2018-05-10T01:00:00+00:00</ED_x0020_Application_x0020_opening>
    <ED_x0020_Application_x0020_evaluation xmlns="488de78e-08bf-4a6a-94ee-645c1ed3e8a5">2018-06-01T02:00:00+00:00</ED_x0020_Application_x0020_evaluation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2018-11-08T00:00:00+00:00</SD_x0020_letters>
    <ED_x0020_signature xmlns="488de78e-08bf-4a6a-94ee-645c1ed3e8a5">2018-11-26T00:00:00+00:00</ED_x0020_signature>
    <SD_x0020_dispatch_x0020_of_x0020_tender xmlns="488de78e-08bf-4a6a-94ee-645c1ed3e8a5" xsi:nil="true"/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StatusDT xmlns="488de78e-08bf-4a6a-94ee-645c1ed3e8a5">Draft</StatusDT>
    <Contract_x0020_title xmlns="488de78e-08bf-4a6a-94ee-645c1ed3e8a5">Service Contract for Equipment Assistance Service (EAS) Northern Baltic Sea</Contract_x0020_title>
    <Legal_x0020_Officer xmlns="488de78e-08bf-4a6a-94ee-645c1ed3e8a5">
      <UserInfo>
        <DisplayName>PANDOLFI Gaia (EMSA)</DisplayName>
        <AccountId>77</AccountId>
        <AccountType/>
      </UserInfo>
    </Legal_x0020_Officer>
    <DD_x0020_signature xmlns="488de78e-08bf-4a6a-94ee-645c1ed3e8a5">1</DD_x0020_signature>
    <SD_x0020_Application_x0020_submission xmlns="488de78e-08bf-4a6a-94ee-645c1ed3e8a5">2018-03-21T00:00:00+00:00</SD_x0020_Application_x0020_submission>
    <SD_x0020_Application_x0020_opening xmlns="488de78e-08bf-4a6a-94ee-645c1ed3e8a5">2018-05-09T01:00:00+00:00</SD_x0020_Application_x0020_opening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4BD35F-FED2-46DE-BFC8-71F4FA9538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8de78e-08bf-4a6a-94ee-645c1ed3e8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D6EA41-F1A3-48CA-BAD9-E6C7AE0672E3}">
  <ds:schemaRefs>
    <ds:schemaRef ds:uri="http://www.w3.org/XML/1998/namespace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488de78e-08bf-4a6a-94ee-645c1ed3e8a5"/>
  </ds:schemaRefs>
</ds:datastoreItem>
</file>

<file path=customXml/itemProps3.xml><?xml version="1.0" encoding="utf-8"?>
<ds:datastoreItem xmlns:ds="http://schemas.openxmlformats.org/officeDocument/2006/customXml" ds:itemID="{B4BEB71F-FB93-4841-8FCE-B17C649BDF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bid template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Helena RAMON JARRAUD</dc:creator>
  <cp:lastModifiedBy>Marian CIRNAT</cp:lastModifiedBy>
  <cp:lastPrinted>2018-03-21T14:39:08Z</cp:lastPrinted>
  <dcterms:created xsi:type="dcterms:W3CDTF">2015-05-19T10:30:56Z</dcterms:created>
  <dcterms:modified xsi:type="dcterms:W3CDTF">2018-03-21T14:39:29Z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0x010100DCA190A6FBCCCC4CAC19D1272AFB8E1100246707739AAB4A498E8410DCDAA7680A</vt:lpwstr>
  </property>
</Properties>
</file>